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<sst xmlns="http://schemas.openxmlformats.org/spreadsheetml/2006/main" count="66">
  <si>
    <t xml:space="preserve">         赣南师范大学2016年研究生招生第一批补录名单公示</t>
  </si>
  <si>
    <t>　专业</t>
  </si>
  <si>
    <t>考生编号</t>
  </si>
  <si>
    <t>复试准考证号</t>
  </si>
  <si>
    <t>姓名</t>
  </si>
  <si>
    <t>初试成绩</t>
  </si>
  <si>
    <t>英语
成绩</t>
  </si>
  <si>
    <t>专业笔试</t>
  </si>
  <si>
    <r>
      <t>面试</t>
    </r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成绩　</t>
    </r>
  </si>
  <si>
    <t>复试总成绩(英语、专业、面试成绩总和</t>
  </si>
  <si>
    <t xml:space="preserve">综合
成绩
</t>
  </si>
  <si>
    <t>加试1</t>
  </si>
  <si>
    <t>加试2</t>
  </si>
  <si>
    <t>思想政治考核</t>
  </si>
  <si>
    <t>是否录取</t>
  </si>
  <si>
    <t>录取
类别</t>
  </si>
  <si>
    <t>是否第一志愿</t>
  </si>
  <si>
    <t>中国语言文学</t>
  </si>
  <si>
    <t>105116107444096</t>
  </si>
  <si>
    <t>X013</t>
  </si>
  <si>
    <t>郭楠</t>
  </si>
  <si>
    <t>合格</t>
  </si>
  <si>
    <t>是</t>
  </si>
  <si>
    <t>全日制</t>
  </si>
  <si>
    <t>否</t>
  </si>
  <si>
    <t>105906543206197</t>
  </si>
  <si>
    <t>X027</t>
  </si>
  <si>
    <t>肖戎</t>
  </si>
  <si>
    <t>103946210071492</t>
  </si>
  <si>
    <t>X096</t>
  </si>
  <si>
    <t>刘伟达</t>
  </si>
  <si>
    <t>媒介文化传播</t>
  </si>
  <si>
    <t>103576210004274</t>
  </si>
  <si>
    <t>X095</t>
  </si>
  <si>
    <t>马丽</t>
  </si>
  <si>
    <t>230.93</t>
  </si>
  <si>
    <t>74.71</t>
  </si>
  <si>
    <t>广播电视（播音）</t>
  </si>
  <si>
    <t>100336084740111</t>
  </si>
  <si>
    <t>Z067</t>
  </si>
  <si>
    <t>闫乃嘉</t>
  </si>
  <si>
    <t>世界史</t>
  </si>
  <si>
    <t>105426360700761</t>
  </si>
  <si>
    <t>X160</t>
  </si>
  <si>
    <t>黄芸</t>
  </si>
  <si>
    <t>专门史</t>
  </si>
  <si>
    <t>104146060200073</t>
  </si>
  <si>
    <t>X094</t>
  </si>
  <si>
    <t>吴李根</t>
  </si>
  <si>
    <t>社会文化地理与规划</t>
  </si>
  <si>
    <t>103456210002334</t>
  </si>
  <si>
    <t>X163</t>
  </si>
  <si>
    <t>柴超前</t>
  </si>
  <si>
    <t>舞蹈（02舞蹈编导）</t>
  </si>
  <si>
    <t>106566135100107</t>
  </si>
  <si>
    <t>Z208</t>
  </si>
  <si>
    <t>叶蓓蓓</t>
  </si>
  <si>
    <t>336</t>
  </si>
  <si>
    <t>60.67</t>
  </si>
  <si>
    <t>美术学（中国民间美术研究）</t>
  </si>
  <si>
    <t>101656000001237</t>
  </si>
  <si>
    <t>X033</t>
  </si>
  <si>
    <t>王留华</t>
  </si>
  <si>
    <t>体育学</t>
  </si>
  <si>
    <t>X104</t>
  </si>
  <si>
    <t>章丽平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</si>
</sst>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_ "/>
    <numFmt numFmtId="177" formatCode="0.00_);[Red]\(0.00\)"/>
    <numFmt numFmtId="178" formatCode="0.00_ "/>
  </numFmts>
  <fonts count="33">
    <font>
      <sz val="11"/>
      <color indexed="8"/>
      <name val="宋体"/>
      <charset val="134"/>
    </font>
    <font>
      <sz val="24"/>
      <color indexed="8"/>
      <name val="宋体"/>
      <charset val="134"/>
    </font>
    <font>
      <sz val="12"/>
      <color indexed="8"/>
      <name val="宋体"/>
      <charset val="134"/>
    </font>
    <font>
      <sz val="11"/>
      <color rgb="FFFF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b/>
      <sz val="24"/>
      <color indexed="8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b/>
      <sz val="24"/>
      <color theme="1"/>
      <name val="宋体"/>
      <charset val="134"/>
    </font>
    <font>
      <sz val="12"/>
      <color theme="1"/>
      <name val="宋体"/>
      <charset val="134"/>
    </font>
    <font>
      <sz val="11"/>
      <color indexed="9"/>
      <name val="宋体"/>
      <charset val="0"/>
    </font>
    <font>
      <b/>
      <sz val="15"/>
      <color indexed="62"/>
      <name val="宋体"/>
      <charset val="134"/>
    </font>
    <font>
      <sz val="11"/>
      <color indexed="10"/>
      <name val="宋体"/>
      <charset val="0"/>
    </font>
    <font>
      <sz val="11"/>
      <color indexed="8"/>
      <name val="宋体"/>
      <charset val="0"/>
    </font>
    <font>
      <b/>
      <sz val="13"/>
      <color indexed="62"/>
      <name val="宋体"/>
      <charset val="134"/>
    </font>
    <font>
      <sz val="11"/>
      <color indexed="60"/>
      <name val="宋体"/>
      <charset val="0"/>
    </font>
    <font>
      <sz val="11"/>
      <color indexed="52"/>
      <name val="宋体"/>
      <charset val="0"/>
    </font>
    <font>
      <b/>
      <sz val="11"/>
      <color indexed="63"/>
      <name val="宋体"/>
      <charset val="0"/>
    </font>
    <font>
      <b/>
      <sz val="11"/>
      <color indexed="62"/>
      <name val="宋体"/>
      <charset val="134"/>
    </font>
    <font>
      <i/>
      <sz val="11"/>
      <color indexed="23"/>
      <name val="宋体"/>
      <charset val="0"/>
    </font>
    <font>
      <sz val="11"/>
      <color indexed="17"/>
      <name val="宋体"/>
      <charset val="0"/>
    </font>
    <font>
      <b/>
      <sz val="18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8"/>
      <name val="宋体"/>
      <charset val="0"/>
    </font>
    <font>
      <u/>
      <sz val="11"/>
      <color indexed="20"/>
      <name val="宋体"/>
      <charset val="0"/>
    </font>
    <font>
      <b/>
      <sz val="11"/>
      <color indexed="52"/>
      <name val="宋体"/>
      <charset val="0"/>
    </font>
    <font>
      <u/>
      <sz val="11"/>
      <color indexed="12"/>
      <name val="宋体"/>
      <charset val="0"/>
    </font>
    <font>
      <sz val="10"/>
      <name val="Arial"/>
      <charset val="134"/>
    </font>
    <font>
      <b/>
      <sz val="11"/>
      <color indexed="9"/>
      <name val="宋体"/>
      <charset val="0"/>
    </font>
    <font>
      <sz val="12"/>
      <name val="Times New Roman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0" fillId="11" borderId="9" applyNumberFormat="0" applyFont="0" applyAlignment="0" applyProtection="0">
      <alignment vertical="center"/>
    </xf>
    <xf numFmtId="0" fontId="8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4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31" fillId="17" borderId="12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49" fontId="10" fillId="0" borderId="1" xfId="0" applyNumberFormat="1" applyFont="1" applyBorder="1" applyAlignment="1" quotePrefix="1">
      <alignment horizontal="center" vertical="center"/>
    </xf>
    <xf numFmtId="0" fontId="9" fillId="0" borderId="1" xfId="0" applyNumberFormat="1" applyFont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15 2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常规 12 2 2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常规 8" xfId="2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常规 13 2 2" xfId="4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常规 18" xfId="57"/>
    <cellStyle name="常规 11" xfId="58"/>
    <cellStyle name="常规 17" xfId="59"/>
    <cellStyle name="常规 2" xfId="60"/>
    <cellStyle name="常规 7" xfId="61"/>
    <cellStyle name="常规_Sheet1" xfId="6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R14"/>
  <sheetViews>
    <sheetView tabSelected="1" workbookViewId="0">
      <selection activeCell="H23" sqref="H23"/>
    </sheetView>
  </sheetViews>
  <sheetFormatPr defaultColWidth="9" defaultRowHeight="13.5"/>
  <cols>
    <col min="1" max="1" width="14.75" style="5" customWidth="1"/>
    <col min="2" max="2" width="19.375" style="6" customWidth="1"/>
    <col min="3" max="3" width="6.5" style="7" customWidth="1"/>
    <col min="4" max="4" width="10.375" style="7" customWidth="1"/>
    <col min="5" max="5" width="7" style="7" customWidth="1"/>
    <col min="6" max="6" width="9" style="8"/>
    <col min="7" max="7" width="7.375" style="7" customWidth="1"/>
    <col min="8" max="9" width="9" style="8"/>
    <col min="10" max="10" width="7.75" style="8" customWidth="1"/>
    <col min="11" max="12" width="4.125" style="7" customWidth="1"/>
    <col min="13" max="13" width="6.625" style="7" customWidth="1"/>
    <col min="14" max="14" width="5.625" style="7" customWidth="1"/>
    <col min="15" max="15" width="8.125" style="9" customWidth="1"/>
    <col min="16" max="16" width="5.25" style="10" customWidth="1"/>
  </cols>
  <sheetData>
    <row r="2" s="1" customFormat="1" ht="36" customHeight="1" spans="1:16">
      <c r="A2" s="11" t="s">
        <v>0</v>
      </c>
      <c r="B2" s="6"/>
      <c r="C2" s="12"/>
      <c r="D2" s="12"/>
      <c r="E2" s="12"/>
      <c r="F2" s="13"/>
      <c r="G2" s="12"/>
      <c r="H2" s="13"/>
      <c r="I2" s="13"/>
      <c r="J2" s="13"/>
      <c r="K2" s="12"/>
      <c r="L2" s="12"/>
      <c r="M2" s="12"/>
      <c r="N2" s="12"/>
      <c r="O2" s="12"/>
      <c r="P2" s="39"/>
    </row>
    <row r="3" s="2" customFormat="1" ht="71.25" spans="1:16">
      <c r="A3" s="14" t="s">
        <v>1</v>
      </c>
      <c r="B3" s="15" t="s">
        <v>2</v>
      </c>
      <c r="C3" s="14" t="s">
        <v>3</v>
      </c>
      <c r="D3" s="14" t="s">
        <v>4</v>
      </c>
      <c r="E3" s="14" t="s">
        <v>5</v>
      </c>
      <c r="F3" s="16" t="s">
        <v>6</v>
      </c>
      <c r="G3" s="14" t="s">
        <v>7</v>
      </c>
      <c r="H3" s="16" t="s">
        <v>8</v>
      </c>
      <c r="I3" s="16" t="s">
        <v>9</v>
      </c>
      <c r="J3" s="38" t="s">
        <v>10</v>
      </c>
      <c r="K3" s="14" t="s">
        <v>11</v>
      </c>
      <c r="L3" s="14" t="s">
        <v>12</v>
      </c>
      <c r="M3" s="14" t="s">
        <v>13</v>
      </c>
      <c r="N3" s="14" t="s">
        <v>14</v>
      </c>
      <c r="O3" s="25" t="s">
        <v>15</v>
      </c>
      <c r="P3" s="40" t="s">
        <v>16</v>
      </c>
    </row>
    <row r="4" s="3" customFormat="1" ht="14.25" spans="1:16">
      <c r="A4" s="17" t="s">
        <v>17</v>
      </c>
      <c r="B4" s="53" t="s">
        <v>18</v>
      </c>
      <c r="C4" s="19" t="s">
        <v>19</v>
      </c>
      <c r="D4" s="54" t="s">
        <v>20</v>
      </c>
      <c r="E4" s="20">
        <v>368</v>
      </c>
      <c r="F4" s="21">
        <v>87</v>
      </c>
      <c r="G4" s="20">
        <v>76</v>
      </c>
      <c r="H4" s="21">
        <v>86</v>
      </c>
      <c r="I4" s="41">
        <f>SUM(F4:H4)</f>
        <v>249</v>
      </c>
      <c r="J4" s="41">
        <f>E4/5*0.6+(F4+G4+H4)/3*0.4</f>
        <v>77.36</v>
      </c>
      <c r="K4" s="20"/>
      <c r="L4" s="20"/>
      <c r="M4" s="17" t="s">
        <v>21</v>
      </c>
      <c r="N4" s="20" t="s">
        <v>22</v>
      </c>
      <c r="O4" s="25" t="s">
        <v>23</v>
      </c>
      <c r="P4" s="17" t="s">
        <v>24</v>
      </c>
    </row>
    <row r="5" s="3" customFormat="1" ht="14.25" spans="1:16">
      <c r="A5" s="17" t="s">
        <v>17</v>
      </c>
      <c r="B5" s="53" t="s">
        <v>25</v>
      </c>
      <c r="C5" s="19" t="s">
        <v>26</v>
      </c>
      <c r="D5" s="54" t="s">
        <v>27</v>
      </c>
      <c r="E5" s="20">
        <v>376</v>
      </c>
      <c r="F5" s="21">
        <v>67</v>
      </c>
      <c r="G5" s="20">
        <v>92</v>
      </c>
      <c r="H5" s="21">
        <v>82.8</v>
      </c>
      <c r="I5" s="41">
        <f>SUM(F5:H5)</f>
        <v>241.8</v>
      </c>
      <c r="J5" s="41">
        <f>E5/5*0.6+(F5+G5+H5)/3*0.4</f>
        <v>77.36</v>
      </c>
      <c r="K5" s="20"/>
      <c r="L5" s="20"/>
      <c r="M5" s="17" t="s">
        <v>21</v>
      </c>
      <c r="N5" s="20" t="s">
        <v>22</v>
      </c>
      <c r="O5" s="25" t="s">
        <v>23</v>
      </c>
      <c r="P5" s="17" t="s">
        <v>24</v>
      </c>
    </row>
    <row r="6" s="3" customFormat="1" ht="14.25" spans="1:16">
      <c r="A6" s="17" t="s">
        <v>17</v>
      </c>
      <c r="B6" s="53" t="s">
        <v>28</v>
      </c>
      <c r="C6" s="19" t="s">
        <v>29</v>
      </c>
      <c r="D6" s="54" t="s">
        <v>30</v>
      </c>
      <c r="E6" s="20">
        <v>363</v>
      </c>
      <c r="F6" s="21">
        <v>79.33</v>
      </c>
      <c r="G6" s="20">
        <v>90</v>
      </c>
      <c r="H6" s="21">
        <v>82.8</v>
      </c>
      <c r="I6" s="41">
        <f>SUM(F6:H6)</f>
        <v>252.13</v>
      </c>
      <c r="J6" s="41">
        <f>E6/5*0.6+(F6+G6+H6)/3*0.4</f>
        <v>77.1773333333333</v>
      </c>
      <c r="K6" s="20"/>
      <c r="L6" s="20"/>
      <c r="M6" s="17" t="s">
        <v>21</v>
      </c>
      <c r="N6" s="20" t="s">
        <v>22</v>
      </c>
      <c r="O6" s="25" t="s">
        <v>23</v>
      </c>
      <c r="P6" s="17" t="s">
        <v>24</v>
      </c>
    </row>
    <row r="7" ht="14.25" spans="1:16">
      <c r="A7" s="22" t="s">
        <v>31</v>
      </c>
      <c r="B7" s="15" t="s">
        <v>32</v>
      </c>
      <c r="C7" s="14" t="s">
        <v>33</v>
      </c>
      <c r="D7" s="14" t="s">
        <v>34</v>
      </c>
      <c r="E7" s="14">
        <v>366</v>
      </c>
      <c r="F7" s="16">
        <v>85.33</v>
      </c>
      <c r="G7" s="23">
        <v>75</v>
      </c>
      <c r="H7" s="24">
        <v>70.6</v>
      </c>
      <c r="I7" s="38" t="s">
        <v>35</v>
      </c>
      <c r="J7" s="38" t="s">
        <v>36</v>
      </c>
      <c r="K7" s="42"/>
      <c r="L7" s="42"/>
      <c r="M7" s="43" t="s">
        <v>21</v>
      </c>
      <c r="N7" s="20" t="s">
        <v>22</v>
      </c>
      <c r="O7" s="25" t="s">
        <v>23</v>
      </c>
      <c r="P7" s="44" t="s">
        <v>24</v>
      </c>
    </row>
    <row r="8" ht="28.5" spans="1:16">
      <c r="A8" s="25" t="s">
        <v>37</v>
      </c>
      <c r="B8" s="26" t="s">
        <v>38</v>
      </c>
      <c r="C8" s="25" t="s">
        <v>39</v>
      </c>
      <c r="D8" s="25" t="s">
        <v>40</v>
      </c>
      <c r="E8" s="25">
        <v>353</v>
      </c>
      <c r="F8" s="27">
        <v>37.17</v>
      </c>
      <c r="G8" s="25">
        <v>87</v>
      </c>
      <c r="H8" s="27">
        <v>128.86</v>
      </c>
      <c r="I8" s="45">
        <f>SUM(F8:H8)</f>
        <v>253.03</v>
      </c>
      <c r="J8" s="45">
        <v>76.1</v>
      </c>
      <c r="K8" s="46"/>
      <c r="L8" s="46"/>
      <c r="M8" s="46" t="s">
        <v>21</v>
      </c>
      <c r="N8" s="20" t="s">
        <v>22</v>
      </c>
      <c r="O8" s="25" t="s">
        <v>23</v>
      </c>
      <c r="P8" s="47" t="s">
        <v>24</v>
      </c>
    </row>
    <row r="9" ht="14.25" spans="1:16">
      <c r="A9" s="14" t="s">
        <v>41</v>
      </c>
      <c r="B9" s="55" t="s">
        <v>42</v>
      </c>
      <c r="C9" s="14" t="s">
        <v>43</v>
      </c>
      <c r="D9" s="14" t="s">
        <v>44</v>
      </c>
      <c r="E9" s="14">
        <v>322</v>
      </c>
      <c r="F9" s="16">
        <v>79</v>
      </c>
      <c r="G9" s="14">
        <v>80</v>
      </c>
      <c r="H9" s="16">
        <v>71.8</v>
      </c>
      <c r="I9" s="16">
        <f>F9+G9+H9</f>
        <v>230.8</v>
      </c>
      <c r="J9" s="16">
        <f>E9/5*0.6+I9/3*0.4</f>
        <v>69.4133333333333</v>
      </c>
      <c r="K9" s="14"/>
      <c r="L9" s="14"/>
      <c r="M9" s="14" t="s">
        <v>21</v>
      </c>
      <c r="N9" s="20" t="s">
        <v>22</v>
      </c>
      <c r="O9" s="25" t="s">
        <v>23</v>
      </c>
      <c r="P9" s="40" t="s">
        <v>24</v>
      </c>
    </row>
    <row r="10" ht="14.25" spans="1:16">
      <c r="A10" s="14" t="s">
        <v>45</v>
      </c>
      <c r="B10" s="15" t="s">
        <v>46</v>
      </c>
      <c r="C10" s="14" t="s">
        <v>47</v>
      </c>
      <c r="D10" s="14" t="s">
        <v>48</v>
      </c>
      <c r="E10" s="14">
        <v>316</v>
      </c>
      <c r="F10" s="16">
        <v>79.33</v>
      </c>
      <c r="G10" s="14">
        <v>60</v>
      </c>
      <c r="H10" s="16">
        <v>72.4</v>
      </c>
      <c r="I10" s="16">
        <f>F10+G10+H10</f>
        <v>211.73</v>
      </c>
      <c r="J10" s="16">
        <f>E10/5*0.6+I10/3*0.4</f>
        <v>66.1506666666667</v>
      </c>
      <c r="K10" s="14"/>
      <c r="L10" s="14"/>
      <c r="M10" s="14" t="s">
        <v>21</v>
      </c>
      <c r="N10" s="20" t="s">
        <v>22</v>
      </c>
      <c r="O10" s="25" t="s">
        <v>23</v>
      </c>
      <c r="P10" s="40" t="s">
        <v>24</v>
      </c>
    </row>
    <row r="11" s="4" customFormat="1" ht="28.5" spans="1:18">
      <c r="A11" s="28" t="s">
        <v>49</v>
      </c>
      <c r="B11" s="29" t="s">
        <v>50</v>
      </c>
      <c r="C11" s="30" t="s">
        <v>51</v>
      </c>
      <c r="D11" s="25" t="s">
        <v>52</v>
      </c>
      <c r="E11" s="28">
        <v>305</v>
      </c>
      <c r="F11" s="30">
        <v>76</v>
      </c>
      <c r="G11" s="30">
        <v>81</v>
      </c>
      <c r="H11" s="31">
        <v>81.4</v>
      </c>
      <c r="I11" s="48">
        <f>F11+G11+H11</f>
        <v>238.4</v>
      </c>
      <c r="J11" s="49">
        <f>E11/5*0.6+I11/3*0.4</f>
        <v>68.3866666666667</v>
      </c>
      <c r="K11" s="28"/>
      <c r="L11" s="28"/>
      <c r="M11" s="28" t="s">
        <v>21</v>
      </c>
      <c r="N11" s="20" t="s">
        <v>22</v>
      </c>
      <c r="O11" s="25" t="s">
        <v>23</v>
      </c>
      <c r="P11" s="47" t="s">
        <v>24</v>
      </c>
      <c r="R11" s="52"/>
    </row>
    <row r="12" ht="26" customHeight="1" spans="1:16">
      <c r="A12" s="32" t="s">
        <v>53</v>
      </c>
      <c r="B12" s="15" t="s">
        <v>54</v>
      </c>
      <c r="C12" s="32" t="s">
        <v>55</v>
      </c>
      <c r="D12" s="32" t="s">
        <v>56</v>
      </c>
      <c r="E12" s="32" t="s">
        <v>57</v>
      </c>
      <c r="F12" s="16" t="s">
        <v>58</v>
      </c>
      <c r="G12" s="16">
        <v>90</v>
      </c>
      <c r="H12" s="16">
        <v>90.8</v>
      </c>
      <c r="I12" s="36">
        <f>F12*0.5+G12+H12*1.5</f>
        <v>256.535</v>
      </c>
      <c r="J12" s="36">
        <f>E12/5*0.6+I12/3*0.4</f>
        <v>74.5246666666667</v>
      </c>
      <c r="K12" s="33"/>
      <c r="L12" s="33"/>
      <c r="M12" s="35" t="s">
        <v>21</v>
      </c>
      <c r="N12" s="20" t="s">
        <v>22</v>
      </c>
      <c r="O12" s="25" t="s">
        <v>23</v>
      </c>
      <c r="P12" s="50" t="s">
        <v>24</v>
      </c>
    </row>
    <row r="13" ht="36" customHeight="1" spans="1:16">
      <c r="A13" s="33" t="s">
        <v>59</v>
      </c>
      <c r="B13" s="34" t="s">
        <v>60</v>
      </c>
      <c r="C13" s="25" t="s">
        <v>61</v>
      </c>
      <c r="D13" s="35" t="s">
        <v>62</v>
      </c>
      <c r="E13" s="35">
        <v>352</v>
      </c>
      <c r="F13" s="36">
        <v>72</v>
      </c>
      <c r="G13" s="25">
        <v>81</v>
      </c>
      <c r="H13" s="36">
        <v>85.29</v>
      </c>
      <c r="I13" s="36">
        <v>238.29</v>
      </c>
      <c r="J13" s="36">
        <v>74.01</v>
      </c>
      <c r="K13" s="33"/>
      <c r="L13" s="33"/>
      <c r="M13" s="33" t="s">
        <v>21</v>
      </c>
      <c r="N13" s="20" t="s">
        <v>22</v>
      </c>
      <c r="O13" s="25" t="s">
        <v>23</v>
      </c>
      <c r="P13" s="51" t="s">
        <v>24</v>
      </c>
    </row>
    <row r="14" ht="14.25" spans="1:16">
      <c r="A14" s="28" t="s">
        <v>63</v>
      </c>
      <c r="B14" s="37">
        <v>104186210110042</v>
      </c>
      <c r="C14" s="30" t="s">
        <v>64</v>
      </c>
      <c r="D14" s="30" t="s">
        <v>65</v>
      </c>
      <c r="E14" s="28">
        <v>299</v>
      </c>
      <c r="F14" s="38">
        <v>65.3</v>
      </c>
      <c r="G14" s="28">
        <v>68</v>
      </c>
      <c r="H14" s="38">
        <v>74.5</v>
      </c>
      <c r="I14" s="45">
        <f>SUM(F14:H14)</f>
        <v>207.8</v>
      </c>
      <c r="J14" s="38">
        <f>E14/5*60%+I14/3*40%</f>
        <v>63.5866666666667</v>
      </c>
      <c r="K14" s="28"/>
      <c r="L14" s="28"/>
      <c r="M14" s="28" t="s">
        <v>21</v>
      </c>
      <c r="N14" s="20" t="s">
        <v>22</v>
      </c>
      <c r="O14" s="25" t="s">
        <v>23</v>
      </c>
      <c r="P14" s="47" t="s">
        <v>22</v>
      </c>
    </row>
  </sheetData>
  <mergeCells count="1">
    <mergeCell ref="A2:P2"/>
  </mergeCells>
  <pageMargins left="0.700694444444445" right="0.700694444444445" top="0.751388888888889" bottom="0.751388888888889" header="0.298611111111111" footer="0.298611111111111"/>
  <pageSetup paperSize="9" orientation="landscape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2006-09-13T11:21:00Z</dcterms:created>
  <dcterms:modified xsi:type="dcterms:W3CDTF">2016-04-06T07:11:36Z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2052-10.1.0.5559</vt:lpwstr>
  </property>
</Properties>
</file>